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O15" i="1"/>
  <c r="O12"/>
  <c r="P21"/>
  <c r="O21"/>
  <c r="N21"/>
  <c r="P20"/>
  <c r="O20"/>
  <c r="N20"/>
  <c r="P19"/>
  <c r="O19"/>
  <c r="N19"/>
  <c r="P18"/>
  <c r="O18"/>
  <c r="N18"/>
  <c r="P17"/>
  <c r="O17"/>
  <c r="N17"/>
  <c r="P16"/>
  <c r="O16"/>
  <c r="N16"/>
  <c r="P15"/>
  <c r="N15"/>
  <c r="N14"/>
  <c r="N13"/>
  <c r="P12"/>
  <c r="N12"/>
  <c r="P11"/>
  <c r="O11"/>
  <c r="N11"/>
  <c r="P10"/>
  <c r="P8"/>
  <c r="O10"/>
  <c r="N10"/>
  <c r="O9"/>
  <c r="N9"/>
  <c r="O8"/>
  <c r="N8"/>
  <c r="O7"/>
  <c r="N7"/>
  <c r="N6"/>
</calcChain>
</file>

<file path=xl/sharedStrings.xml><?xml version="1.0" encoding="utf-8"?>
<sst xmlns="http://schemas.openxmlformats.org/spreadsheetml/2006/main" count="61" uniqueCount="54">
  <si>
    <t>CHINMAYA VIDAYALAYA-KALARCODE,ALAPPUZHA</t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</si>
  <si>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</si>
  <si>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</si>
  <si>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</si>
  <si>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</si>
  <si>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</si>
  <si>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</si>
  <si>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</si>
  <si>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</si>
  <si>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</si>
  <si>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</si>
  <si>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NEW   STUDENT</t>
  </si>
  <si>
    <t>EXISTING   STUDENT</t>
  </si>
  <si>
    <t>APPLICABLE    FOR ALL STUDENT</t>
  </si>
  <si>
    <t>LKG</t>
  </si>
  <si>
    <t>UKG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</si>
  <si>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</si>
  <si>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</si>
  <si>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</si>
  <si>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</si>
  <si>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</si>
  <si>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</si>
  <si>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</si>
  <si>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</si>
  <si>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</si>
  <si>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XI.SC</t>
  </si>
  <si>
    <t>XII.SC</t>
  </si>
  <si>
    <t>XI.COM</t>
  </si>
  <si>
    <t>XII.COM</t>
  </si>
  <si>
    <t>2022-23 FEE STRUCTURE</t>
  </si>
  <si>
    <t>TUTION  FEE(10 INSTALLMENT</t>
  </si>
  <si>
    <t>COMPUTER(10 INSTALLMENT</t>
  </si>
  <si>
    <t>PRACTICAL(10INS)</t>
  </si>
  <si>
    <t>CCA(INST)</t>
  </si>
  <si>
    <t>DEVELOPMENT FUND(ONE TIME  ALONG WITH JUNE</t>
  </si>
  <si>
    <t>SPECIAL FEE(ONE TIME ALONG WITH JUNE</t>
  </si>
  <si>
    <t>MISC.FEE(ONE TIME ALONG WITH JUNE)</t>
  </si>
  <si>
    <t>ADMISION FEE(ONE TIME ALONG WITH JUNE</t>
  </si>
  <si>
    <t>MAGAZINE(ONE TIME ALONG WITH JUNE)</t>
  </si>
  <si>
    <t>CHINMAYA PUBLICATION(ONE TIME ALONG WITH JUNE)</t>
  </si>
  <si>
    <t>DAIRY(ONE TIME ALONG WITH JUNE</t>
  </si>
  <si>
    <t>L</t>
  </si>
  <si>
    <t>TOTAL AMOUNT PAYABLE IN JUNE(A+B+C+D+E+F+G+H+I+J+K+L)</t>
  </si>
  <si>
    <t>TOTAL  AMOUNT PAYABLE PER MONTH FROM JULY ON WARDS(A+B+C+D)</t>
  </si>
  <si>
    <t>E</t>
  </si>
  <si>
    <t>CAUTION DEPOSIT</t>
  </si>
  <si>
    <t>TOTAL AMOUNT PAYABLE IN JUNE(A+B+C+D+E+1000+G+H+J+K+L)</t>
  </si>
  <si>
    <t>ARYAN KISHORE</t>
  </si>
  <si>
    <t>ADHARV ANANDHU</t>
  </si>
  <si>
    <t>AYAAN AJITH</t>
  </si>
  <si>
    <t>HARSHIT.S</t>
  </si>
  <si>
    <t>ANAMIKA AKHIL</t>
  </si>
  <si>
    <t>ASHAMSA .S.DAS</t>
  </si>
  <si>
    <t>PRE KG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</si>
</sst>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49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workbookViewId="0">
      <selection activeCell="A19" sqref="A1:XFD1048576"/>
    </sheetView>
  </sheetViews>
  <sheetFormatPr defaultRowHeight="15"/>
  <cols>
    <col min="1" max="1" width="7.85546875" customWidth="1"/>
    <col min="2" max="2" width="7.5703125" style="1" customWidth="1"/>
    <col min="3" max="3" width="7.42578125" style="1" customWidth="1"/>
    <col min="4" max="4" width="8.5703125" style="1" customWidth="1"/>
    <col min="5" max="5" width="6.85546875" style="1" customWidth="1"/>
    <col min="6" max="6" width="7.85546875" style="1" customWidth="1"/>
    <col min="7" max="7" width="8.5703125" style="1" customWidth="1"/>
    <col min="8" max="8" width="7.28515625" style="1" customWidth="1"/>
    <col min="9" max="11" width="8.28515625" style="1" customWidth="1"/>
    <col min="12" max="12" width="8.5703125" style="1" customWidth="1"/>
    <col min="13" max="13" width="7.85546875" style="1" customWidth="1"/>
    <col min="14" max="14" width="8.85546875" style="1" customWidth="1"/>
    <col min="15" max="15" width="8.5703125" style="1" customWidth="1"/>
    <col min="16" max="16" width="9" style="1" customWidth="1"/>
  </cols>
  <sheetData>
    <row r="1" spans="1:16">
      <c r="A1" s="2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3"/>
      <c r="P1" s="3"/>
    </row>
    <row r="2" spans="1:16">
      <c r="A2" s="2"/>
      <c r="B2" s="7" t="s">
        <v>29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3"/>
      <c r="P2" s="3"/>
    </row>
    <row r="3" spans="1:16" ht="60" customHeight="1">
      <c r="A3" s="4"/>
      <c r="B3" s="3" t="s">
        <v>1</v>
      </c>
      <c r="C3" s="3" t="s">
        <v>2</v>
      </c>
      <c r="D3" s="3" t="s">
        <v>3</v>
      </c>
      <c r="E3" s="3" t="s">
        <v>4</v>
      </c>
      <c r="F3" s="3" t="s">
        <v>44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5" t="s">
        <v>41</v>
      </c>
      <c r="N3" s="5" t="s">
        <v>11</v>
      </c>
      <c r="O3" s="5" t="s">
        <v>12</v>
      </c>
      <c r="P3" s="5" t="s">
        <v>13</v>
      </c>
    </row>
    <row r="4" spans="1:16" ht="149.25" customHeight="1">
      <c r="A4" s="4"/>
      <c r="B4" s="5" t="s">
        <v>30</v>
      </c>
      <c r="C4" s="5" t="s">
        <v>31</v>
      </c>
      <c r="D4" s="5" t="s">
        <v>32</v>
      </c>
      <c r="E4" s="5" t="s">
        <v>33</v>
      </c>
      <c r="F4" s="5" t="s">
        <v>45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42</v>
      </c>
      <c r="O4" s="5" t="s">
        <v>46</v>
      </c>
      <c r="P4" s="5" t="s">
        <v>43</v>
      </c>
    </row>
    <row r="5" spans="1:16">
      <c r="A5" s="4" t="s">
        <v>53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>
        <v>5000</v>
      </c>
      <c r="O5" s="5"/>
      <c r="P5" s="5">
        <v>2000</v>
      </c>
    </row>
    <row r="6" spans="1:16">
      <c r="A6" s="4" t="s">
        <v>14</v>
      </c>
      <c r="B6" s="3">
        <v>1515</v>
      </c>
      <c r="C6" s="3"/>
      <c r="D6" s="3"/>
      <c r="E6" s="3"/>
      <c r="F6" s="3">
        <v>0</v>
      </c>
      <c r="G6" s="3">
        <v>1000</v>
      </c>
      <c r="H6" s="3">
        <v>1800</v>
      </c>
      <c r="I6" s="3">
        <v>500</v>
      </c>
      <c r="J6" s="3">
        <v>500</v>
      </c>
      <c r="K6" s="3">
        <v>100</v>
      </c>
      <c r="L6" s="3">
        <v>20</v>
      </c>
      <c r="M6" s="3">
        <v>75</v>
      </c>
      <c r="N6" s="3">
        <f>B6+C6+D6+E6+F6+G6+H6+I6+J6+K6+L6+M6</f>
        <v>5510</v>
      </c>
      <c r="O6" s="3">
        <v>5510</v>
      </c>
      <c r="P6" s="3">
        <v>1515</v>
      </c>
    </row>
    <row r="7" spans="1:16">
      <c r="A7" s="4" t="s">
        <v>15</v>
      </c>
      <c r="B7" s="3">
        <v>1520</v>
      </c>
      <c r="C7" s="3"/>
      <c r="D7" s="3"/>
      <c r="E7" s="3"/>
      <c r="F7" s="3">
        <v>0</v>
      </c>
      <c r="G7" s="3">
        <v>3000</v>
      </c>
      <c r="H7" s="3">
        <v>2160</v>
      </c>
      <c r="I7" s="3">
        <v>500</v>
      </c>
      <c r="J7" s="3">
        <v>500</v>
      </c>
      <c r="K7" s="3">
        <v>100</v>
      </c>
      <c r="L7" s="3">
        <v>20</v>
      </c>
      <c r="M7" s="3">
        <v>75</v>
      </c>
      <c r="N7" s="3">
        <f>B7+C7+D7+E7+F7+G7+H7+I7+J7+K7+L7+M7</f>
        <v>7875</v>
      </c>
      <c r="O7" s="3">
        <f>B7+C7+D7+E7+F7+1000+H7+I7+K7+L7+M7</f>
        <v>5375</v>
      </c>
      <c r="P7" s="3">
        <v>1520</v>
      </c>
    </row>
    <row r="8" spans="1:16">
      <c r="A8" s="4" t="s">
        <v>8</v>
      </c>
      <c r="B8" s="3">
        <v>1650</v>
      </c>
      <c r="C8" s="3">
        <v>80</v>
      </c>
      <c r="D8" s="3"/>
      <c r="E8" s="3"/>
      <c r="F8" s="3">
        <v>0</v>
      </c>
      <c r="G8" s="3">
        <v>3000</v>
      </c>
      <c r="H8" s="3">
        <v>2400</v>
      </c>
      <c r="I8" s="3">
        <v>500</v>
      </c>
      <c r="J8" s="3">
        <v>500</v>
      </c>
      <c r="K8" s="3">
        <v>100</v>
      </c>
      <c r="L8" s="3">
        <v>20</v>
      </c>
      <c r="M8" s="3">
        <v>75</v>
      </c>
      <c r="N8" s="3">
        <f>B8+C8+D8+E8+F8+G8+H8+I8+J8+K8+L8+M8</f>
        <v>8325</v>
      </c>
      <c r="O8" s="3">
        <f>B8+C8+D8++E8+F8+1000+H8+I8+K8+L8+M8</f>
        <v>5825</v>
      </c>
      <c r="P8" s="3">
        <f>B8+C8</f>
        <v>1730</v>
      </c>
    </row>
    <row r="9" spans="1:16">
      <c r="A9" s="4" t="s">
        <v>16</v>
      </c>
      <c r="B9" s="3">
        <v>1650</v>
      </c>
      <c r="C9" s="3">
        <v>80</v>
      </c>
      <c r="D9" s="3"/>
      <c r="E9" s="3"/>
      <c r="F9" s="3">
        <v>0</v>
      </c>
      <c r="G9" s="3">
        <v>3000</v>
      </c>
      <c r="H9" s="3">
        <v>2400</v>
      </c>
      <c r="I9" s="3">
        <v>500</v>
      </c>
      <c r="J9" s="3">
        <v>500</v>
      </c>
      <c r="K9" s="5">
        <v>100</v>
      </c>
      <c r="L9" s="3">
        <v>400</v>
      </c>
      <c r="M9" s="3">
        <v>75</v>
      </c>
      <c r="N9" s="3">
        <f>B9+C9+D9+E9+F9+G9+H9+I9+J9+L9+M9</f>
        <v>8605</v>
      </c>
      <c r="O9" s="3">
        <f>B9+C9+D9+E9+F9+H9+I9+K9+L9+M9</f>
        <v>5205</v>
      </c>
      <c r="P9" s="3">
        <v>1730</v>
      </c>
    </row>
    <row r="10" spans="1:16">
      <c r="A10" s="4" t="s">
        <v>17</v>
      </c>
      <c r="B10" s="3">
        <v>1650</v>
      </c>
      <c r="C10" s="3">
        <v>80</v>
      </c>
      <c r="D10" s="3"/>
      <c r="E10" s="3">
        <v>100</v>
      </c>
      <c r="F10" s="3">
        <v>0</v>
      </c>
      <c r="G10" s="3">
        <v>3000</v>
      </c>
      <c r="H10" s="3">
        <v>2400</v>
      </c>
      <c r="I10" s="3">
        <v>500</v>
      </c>
      <c r="J10" s="3">
        <v>500</v>
      </c>
      <c r="K10" s="3">
        <v>100</v>
      </c>
      <c r="L10" s="3">
        <v>400</v>
      </c>
      <c r="M10" s="3">
        <v>75</v>
      </c>
      <c r="N10" s="3">
        <f t="shared" ref="N10:N15" si="0">B10+C10+D10+E10+F10+G10+H10+I10+J10+K10+L10+M10</f>
        <v>8805</v>
      </c>
      <c r="O10" s="3">
        <f>B10+C10+E10+1000+H10+I10+K10+L10+M10</f>
        <v>6305</v>
      </c>
      <c r="P10" s="3">
        <f>B10+C10+D10+E10</f>
        <v>1830</v>
      </c>
    </row>
    <row r="11" spans="1:16">
      <c r="A11" s="4" t="s">
        <v>18</v>
      </c>
      <c r="B11" s="3">
        <v>1650</v>
      </c>
      <c r="C11" s="3">
        <v>80</v>
      </c>
      <c r="D11" s="3"/>
      <c r="E11" s="3">
        <v>100</v>
      </c>
      <c r="F11" s="3">
        <v>0</v>
      </c>
      <c r="G11" s="3">
        <v>5000</v>
      </c>
      <c r="H11" s="3">
        <v>2400</v>
      </c>
      <c r="I11" s="3">
        <v>500</v>
      </c>
      <c r="J11" s="3">
        <v>500</v>
      </c>
      <c r="K11" s="3">
        <v>100</v>
      </c>
      <c r="L11" s="3">
        <v>400</v>
      </c>
      <c r="M11" s="3">
        <v>75</v>
      </c>
      <c r="N11" s="3">
        <f t="shared" si="0"/>
        <v>10805</v>
      </c>
      <c r="O11" s="3">
        <f>B11+C11+D11+E11+F11+1000+H11+I11+K11+L11+M11</f>
        <v>6305</v>
      </c>
      <c r="P11" s="3">
        <f>B11++C11+D11+E11</f>
        <v>1830</v>
      </c>
    </row>
    <row r="12" spans="1:16">
      <c r="A12" s="4" t="s">
        <v>19</v>
      </c>
      <c r="B12" s="3">
        <v>1705</v>
      </c>
      <c r="C12" s="3">
        <v>100</v>
      </c>
      <c r="D12" s="3"/>
      <c r="E12" s="3">
        <v>100</v>
      </c>
      <c r="F12" s="3">
        <v>0</v>
      </c>
      <c r="G12" s="3">
        <v>5000</v>
      </c>
      <c r="H12" s="3">
        <v>2700</v>
      </c>
      <c r="I12" s="3">
        <v>500</v>
      </c>
      <c r="J12" s="3">
        <v>500</v>
      </c>
      <c r="K12" s="3">
        <v>100</v>
      </c>
      <c r="L12" s="3">
        <v>400</v>
      </c>
      <c r="M12" s="3">
        <v>75</v>
      </c>
      <c r="N12" s="3">
        <f t="shared" si="0"/>
        <v>11180</v>
      </c>
      <c r="O12" s="3">
        <f>B12+C12+D12+E12+1000+H12+I12+M12</f>
        <v>6180</v>
      </c>
      <c r="P12" s="3">
        <f>B12+C12+D12+E12</f>
        <v>1905</v>
      </c>
    </row>
    <row r="13" spans="1:16">
      <c r="A13" s="4" t="s">
        <v>20</v>
      </c>
      <c r="B13" s="3">
        <v>1705</v>
      </c>
      <c r="C13" s="3">
        <v>100</v>
      </c>
      <c r="D13" s="3"/>
      <c r="E13" s="3">
        <v>100</v>
      </c>
      <c r="F13" s="3">
        <v>0</v>
      </c>
      <c r="G13" s="3">
        <v>5000</v>
      </c>
      <c r="H13" s="3">
        <v>2700</v>
      </c>
      <c r="I13" s="3">
        <v>500</v>
      </c>
      <c r="J13" s="3">
        <v>500</v>
      </c>
      <c r="K13" s="3">
        <v>100</v>
      </c>
      <c r="L13" s="3">
        <v>400</v>
      </c>
      <c r="M13" s="3">
        <v>75</v>
      </c>
      <c r="N13" s="3">
        <f t="shared" si="0"/>
        <v>11180</v>
      </c>
      <c r="O13" s="3">
        <v>6180</v>
      </c>
      <c r="P13" s="3">
        <v>1905</v>
      </c>
    </row>
    <row r="14" spans="1:16">
      <c r="A14" s="4" t="s">
        <v>21</v>
      </c>
      <c r="B14" s="3">
        <v>1705</v>
      </c>
      <c r="C14" s="3">
        <v>100</v>
      </c>
      <c r="D14" s="3"/>
      <c r="E14" s="3">
        <v>100</v>
      </c>
      <c r="F14" s="3">
        <v>0</v>
      </c>
      <c r="G14" s="3">
        <v>5000</v>
      </c>
      <c r="H14" s="3">
        <v>2700</v>
      </c>
      <c r="I14" s="3">
        <v>500</v>
      </c>
      <c r="J14" s="3">
        <v>500</v>
      </c>
      <c r="K14" s="3">
        <v>100</v>
      </c>
      <c r="L14" s="3">
        <v>400</v>
      </c>
      <c r="M14" s="3">
        <v>75</v>
      </c>
      <c r="N14" s="3">
        <f t="shared" si="0"/>
        <v>11180</v>
      </c>
      <c r="O14" s="3">
        <v>6180</v>
      </c>
      <c r="P14" s="3">
        <v>1905</v>
      </c>
    </row>
    <row r="15" spans="1:16">
      <c r="A15" s="4" t="s">
        <v>22</v>
      </c>
      <c r="B15" s="3">
        <v>1705</v>
      </c>
      <c r="C15" s="3">
        <v>100</v>
      </c>
      <c r="D15" s="3"/>
      <c r="E15" s="3">
        <v>100</v>
      </c>
      <c r="F15" s="3">
        <v>0</v>
      </c>
      <c r="G15" s="3">
        <v>10000</v>
      </c>
      <c r="H15" s="3">
        <v>2700</v>
      </c>
      <c r="I15" s="3">
        <v>500</v>
      </c>
      <c r="J15" s="3">
        <v>500</v>
      </c>
      <c r="K15" s="3">
        <v>100</v>
      </c>
      <c r="L15" s="3">
        <v>400</v>
      </c>
      <c r="M15" s="3">
        <v>75</v>
      </c>
      <c r="N15" s="3">
        <f t="shared" si="0"/>
        <v>16180</v>
      </c>
      <c r="O15" s="3">
        <f>B15+C15+D15+E15+1000+H15+I15+K15+M15</f>
        <v>6280</v>
      </c>
      <c r="P15" s="3">
        <f>B15+C15+D15+E15</f>
        <v>1905</v>
      </c>
    </row>
    <row r="16" spans="1:16">
      <c r="A16" s="4" t="s">
        <v>23</v>
      </c>
      <c r="B16" s="3">
        <v>1995</v>
      </c>
      <c r="C16" s="3">
        <v>120</v>
      </c>
      <c r="D16" s="3">
        <v>60</v>
      </c>
      <c r="E16" s="3">
        <v>100</v>
      </c>
      <c r="F16" s="3">
        <v>0</v>
      </c>
      <c r="G16" s="3">
        <v>10000</v>
      </c>
      <c r="H16" s="3">
        <v>2700</v>
      </c>
      <c r="I16" s="3">
        <v>500</v>
      </c>
      <c r="J16" s="3">
        <v>500</v>
      </c>
      <c r="K16" s="3">
        <v>100</v>
      </c>
      <c r="L16" s="3">
        <v>400</v>
      </c>
      <c r="M16" s="3">
        <v>75</v>
      </c>
      <c r="N16" s="3">
        <f>B16+C16+D16+E16+F16+G16+H16+I16+J16+K16+L16+M16</f>
        <v>16550</v>
      </c>
      <c r="O16" s="3">
        <f>B16+C16+D16+E16+H16+I16+K16+L16+M16+1000</f>
        <v>7050</v>
      </c>
      <c r="P16" s="3">
        <f>B16+C16+D16+E16</f>
        <v>2275</v>
      </c>
    </row>
    <row r="17" spans="1:16">
      <c r="A17" s="4" t="s">
        <v>24</v>
      </c>
      <c r="B17" s="3">
        <v>1995</v>
      </c>
      <c r="C17" s="3">
        <v>120</v>
      </c>
      <c r="D17" s="3">
        <v>60</v>
      </c>
      <c r="E17" s="3">
        <v>100</v>
      </c>
      <c r="F17" s="3">
        <v>0</v>
      </c>
      <c r="G17" s="3">
        <v>10000</v>
      </c>
      <c r="H17" s="3">
        <v>2700</v>
      </c>
      <c r="I17" s="3">
        <v>500</v>
      </c>
      <c r="J17" s="3">
        <v>500</v>
      </c>
      <c r="K17" s="3">
        <v>100</v>
      </c>
      <c r="L17" s="3">
        <v>400</v>
      </c>
      <c r="M17" s="3">
        <v>75</v>
      </c>
      <c r="N17" s="3">
        <f>B17+C17+D17+E17+F17+G17+H17+I17+J17+K17+L17+M17</f>
        <v>16550</v>
      </c>
      <c r="O17" s="3">
        <f>B17+C17+D17+E17+H17+I17+K17+L17+M17+1000</f>
        <v>7050</v>
      </c>
      <c r="P17" s="3">
        <f>B17+D17+C17+E17</f>
        <v>2275</v>
      </c>
    </row>
    <row r="18" spans="1:16">
      <c r="A18" s="4" t="s">
        <v>25</v>
      </c>
      <c r="B18" s="3">
        <v>3055</v>
      </c>
      <c r="C18" s="3"/>
      <c r="D18" s="3">
        <v>300</v>
      </c>
      <c r="E18" s="3">
        <v>100</v>
      </c>
      <c r="F18" s="3">
        <v>500</v>
      </c>
      <c r="G18" s="3">
        <v>12000</v>
      </c>
      <c r="H18" s="3">
        <v>3150</v>
      </c>
      <c r="I18" s="3">
        <v>500</v>
      </c>
      <c r="J18" s="3">
        <v>500</v>
      </c>
      <c r="K18" s="3">
        <v>100</v>
      </c>
      <c r="L18" s="3">
        <v>400</v>
      </c>
      <c r="M18" s="3">
        <v>75</v>
      </c>
      <c r="N18" s="3">
        <f>B18+D18+E18+F18+G18+H18+I18+J18+K18+L18+M18</f>
        <v>20680</v>
      </c>
      <c r="O18" s="3">
        <f>B18+C18+D18+E18+F18+H18+I18+K18+L18+M18+1000</f>
        <v>9180</v>
      </c>
      <c r="P18" s="3">
        <f>B18+C18+D18+E18</f>
        <v>3455</v>
      </c>
    </row>
    <row r="19" spans="1:16">
      <c r="A19" s="4" t="s">
        <v>26</v>
      </c>
      <c r="B19" s="3">
        <v>2840</v>
      </c>
      <c r="C19" s="3"/>
      <c r="D19" s="3">
        <v>300</v>
      </c>
      <c r="E19" s="3">
        <v>100</v>
      </c>
      <c r="F19" s="3">
        <v>500</v>
      </c>
      <c r="G19" s="3">
        <v>12000</v>
      </c>
      <c r="H19" s="3">
        <v>3150</v>
      </c>
      <c r="I19" s="3">
        <v>500</v>
      </c>
      <c r="J19" s="3">
        <v>500</v>
      </c>
      <c r="K19" s="3">
        <v>100</v>
      </c>
      <c r="L19" s="3">
        <v>400</v>
      </c>
      <c r="M19" s="3">
        <v>75</v>
      </c>
      <c r="N19" s="3">
        <f>B19+D19+E19+F19+G19+H19+I19+J19+K19+L19+M19</f>
        <v>20465</v>
      </c>
      <c r="O19" s="3">
        <f>B19+C19+D19+E19+F19+H19+I19+K19+L19+M19+1000</f>
        <v>8965</v>
      </c>
      <c r="P19" s="3">
        <f>B19+C19+D19+E19</f>
        <v>3240</v>
      </c>
    </row>
    <row r="20" spans="1:16">
      <c r="A20" s="4" t="s">
        <v>27</v>
      </c>
      <c r="B20" s="3">
        <v>2545</v>
      </c>
      <c r="C20" s="3"/>
      <c r="D20" s="3">
        <v>300</v>
      </c>
      <c r="E20" s="3">
        <v>100</v>
      </c>
      <c r="F20" s="3">
        <v>500</v>
      </c>
      <c r="G20" s="3">
        <v>12000</v>
      </c>
      <c r="H20" s="3">
        <v>3150</v>
      </c>
      <c r="I20" s="3">
        <v>500</v>
      </c>
      <c r="J20" s="3">
        <v>500</v>
      </c>
      <c r="K20" s="3">
        <v>100</v>
      </c>
      <c r="L20" s="3">
        <v>400</v>
      </c>
      <c r="M20" s="3">
        <v>75</v>
      </c>
      <c r="N20" s="3">
        <f>B20+C20+D20+E20+F20+G20+H20+I20+J20+K20+M20+L20</f>
        <v>20170</v>
      </c>
      <c r="O20" s="3">
        <f>B20+C20+D20+E20+F20+H20+I20+K20+L20+M20+1000</f>
        <v>8670</v>
      </c>
      <c r="P20" s="3">
        <f>B20+C20+D20+E20</f>
        <v>2945</v>
      </c>
    </row>
    <row r="21" spans="1:16">
      <c r="A21" s="4" t="s">
        <v>28</v>
      </c>
      <c r="B21" s="3">
        <v>2365</v>
      </c>
      <c r="C21" s="3"/>
      <c r="D21" s="3">
        <v>300</v>
      </c>
      <c r="E21" s="3">
        <v>100</v>
      </c>
      <c r="F21" s="3">
        <v>500</v>
      </c>
      <c r="G21" s="3">
        <v>12000</v>
      </c>
      <c r="H21" s="3">
        <v>3150</v>
      </c>
      <c r="I21" s="3">
        <v>500</v>
      </c>
      <c r="J21" s="3">
        <v>500</v>
      </c>
      <c r="K21" s="3">
        <v>100</v>
      </c>
      <c r="L21" s="3">
        <v>400</v>
      </c>
      <c r="M21" s="3">
        <v>75</v>
      </c>
      <c r="N21" s="3">
        <f>B21+C21+D21+F21+E21+G21+H21+I21+J21+K21+L21+M21</f>
        <v>19990</v>
      </c>
      <c r="O21" s="3">
        <f>B21+C21+D21+E21+F21+H21+I21+K21+L21+M21+1000</f>
        <v>8490</v>
      </c>
      <c r="P21" s="3">
        <f>B21+C21+D21+E21</f>
        <v>2765</v>
      </c>
    </row>
  </sheetData>
  <mergeCells count="2">
    <mergeCell ref="B1:N1"/>
    <mergeCell ref="B2:N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A4" sqref="A4"/>
    </sheetView>
  </sheetViews>
  <sheetFormatPr defaultRowHeight="15"/>
  <cols>
    <col min="1" max="1" width="20.85546875" customWidth="1"/>
  </cols>
  <sheetData>
    <row r="1" spans="1:3">
      <c r="A1" t="s">
        <v>47</v>
      </c>
      <c r="B1" t="s">
        <v>14</v>
      </c>
    </row>
    <row r="2" spans="1:3">
      <c r="A2" t="s">
        <v>48</v>
      </c>
      <c r="B2" t="s">
        <v>14</v>
      </c>
      <c r="C2" s="6"/>
    </row>
    <row r="3" spans="1:3">
      <c r="A3" t="s">
        <v>49</v>
      </c>
      <c r="B3" t="s">
        <v>14</v>
      </c>
    </row>
    <row r="4" spans="1:3">
      <c r="A4" t="s">
        <v>50</v>
      </c>
      <c r="B4" t="s">
        <v>15</v>
      </c>
    </row>
    <row r="5" spans="1:3">
      <c r="A5" t="s">
        <v>51</v>
      </c>
      <c r="B5" t="s">
        <v>14</v>
      </c>
    </row>
    <row r="6" spans="1:3">
      <c r="A6" t="s">
        <v>52</v>
      </c>
      <c r="B6" t="s">
        <v>14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cp:lastPrinted>2023-01-28T05:11:22Z</cp:lastPrinted>
  <dcterms:created xsi:type="dcterms:W3CDTF">2022-11-17T09:51:42Z</dcterms:created>
  <dcterms:modified xsi:type="dcterms:W3CDTF">2023-01-28T06:25:58Z</dcterms:modified>
</cp:coreProperties>
</file>